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ota\Documents\AESTADOS FINANCIEROS\ESTADOS FINANCIEROS 2024\CUENTA PUBLICA\"/>
    </mc:Choice>
  </mc:AlternateContent>
  <xr:revisionPtr revIDLastSave="0" documentId="13_ncr:1_{A443BEF4-C90F-46B0-AF26-0884C3B56B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B13" i="4"/>
  <c r="C25" i="4"/>
  <c r="B25" i="4"/>
  <c r="B24" i="4" s="1"/>
  <c r="C35" i="4"/>
  <c r="B35" i="4"/>
  <c r="C45" i="4"/>
  <c r="B45" i="4"/>
  <c r="C50" i="4"/>
  <c r="C43" i="4" s="1"/>
  <c r="B50" i="4"/>
  <c r="B43" i="4" s="1"/>
  <c r="C57" i="4"/>
  <c r="B57" i="4"/>
  <c r="C4" i="4"/>
  <c r="B4" i="4"/>
  <c r="C24" i="4" l="1"/>
  <c r="C3" i="4"/>
  <c r="B3" i="4"/>
</calcChain>
</file>

<file path=xl/sharedStrings.xml><?xml version="1.0" encoding="utf-8"?>
<sst xmlns="http://schemas.openxmlformats.org/spreadsheetml/2006/main" count="55" uniqueCount="55">
  <si>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</si>
  <si>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</si>
  <si>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</si>
  <si>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</si>
  <si>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</si>
  <si>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</si>
  <si>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</si>
  <si>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</si>
  <si>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</si>
  <si>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</si>
  <si>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</si>
  <si>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</si>
  <si>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</si>
  <si>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</si>
  <si>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</si>
  <si>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</si>
  <si>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</si>
  <si>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</si>
  <si>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</si>
  <si>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</si>
  <si>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</si>
  <si>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</si>
  <si>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</si>
  <si>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</si>
  <si>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</si>
  <si>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</si>
  <si>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</si>
  <si>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</si>
  <si>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</si>
  <si>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</si>
  <si>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</si>
  <si>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</si>
  <si>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</si>
  <si>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</si>
  <si>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</si>
  <si>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</si>
  <si>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</si>
  <si>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</si>
  <si>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</si>
  <si>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</si>
  <si>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</si>
  <si>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</si>
  <si>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</si>
  <si>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</si>
  <si>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</si>
  <si>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</si>
  <si>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</si>
  <si>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</si>
  <si>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</si>
  <si>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</si>
  <si>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</si>
  <si>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</si>
  <si>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</si>
  <si>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</si>
  <si>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Instituto Municipal de Vivienda de León, Guanajuato (IMUVI)
Estado de Cambios en la Situación Financiera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</si>
</sst>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833454</xdr:colOff>
      <xdr:row>64</xdr:row>
      <xdr:rowOff>7944</xdr:rowOff>
    </xdr:from>
    <xdr:to>
      <xdr:col>2</xdr:col>
      <xdr:colOff>1099554</xdr:colOff>
      <xdr:row>69</xdr:row>
      <xdr:rowOff>12223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F9CBE5-F8F0-41D4-BAAA-CE132CFA7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54" y="9826632"/>
          <a:ext cx="6933600" cy="718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9"/>
  <sheetViews>
    <sheetView showGridLines="0" tabSelected="1" zoomScaleNormal="100" zoomScaleSheetLayoutView="80" workbookViewId="0">
      <selection sqref="A1:C1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9">
        <f>IF(B4+B13-C4-C13&gt;0,B4+B13-C4-C13,0)</f>
        <v>0</v>
      </c>
      <c r="C3" s="9">
        <f>IF(C4+C13-B4-B13&gt;0,C4+C13-B4-B13,0)</f>
        <v>33662164.57</v>
      </c>
    </row>
    <row r="4" spans="1:3" ht="11.25" customHeight="1" x14ac:dyDescent="0.2">
      <c r="A4" s="10" t="s">
        <v>4</v>
      </c>
      <c r="B4" s="9">
        <f>IF(B5+B6+B7+B8+B9+B10+B11-C5-C6-C7-C8-C9-C10-C11&gt;0,B5+B6+B7+B8+B9+B10+B11-C5-C6-C7-C8-C9-C10-C11,0)</f>
        <v>0</v>
      </c>
      <c r="C4" s="9">
        <f>IF(C5+C6+C7+C8+C9+C10+C11-B5-B6-B7-B8-B9-B10-B11&gt;0,C5+C6+C7+C8+C9+C10+C11-B5-B6-B7-B8-B9-B10-B11,0)</f>
        <v>9637442.0199999958</v>
      </c>
    </row>
    <row r="5" spans="1:3" ht="11.25" customHeight="1" x14ac:dyDescent="0.2">
      <c r="A5" s="11" t="s">
        <v>5</v>
      </c>
      <c r="B5" s="12">
        <v>6300574.6200000048</v>
      </c>
      <c r="C5" s="12">
        <v>0</v>
      </c>
    </row>
    <row r="6" spans="1:3" ht="11.25" customHeight="1" x14ac:dyDescent="0.2">
      <c r="A6" s="11" t="s">
        <v>6</v>
      </c>
      <c r="B6" s="12">
        <v>678248.53999999911</v>
      </c>
      <c r="C6" s="12">
        <v>0</v>
      </c>
    </row>
    <row r="7" spans="1:3" ht="11.25" customHeight="1" x14ac:dyDescent="0.2">
      <c r="A7" s="11" t="s">
        <v>7</v>
      </c>
      <c r="B7" s="12">
        <v>3939192.87</v>
      </c>
      <c r="C7" s="12">
        <v>0</v>
      </c>
    </row>
    <row r="8" spans="1:3" ht="11.25" customHeight="1" x14ac:dyDescent="0.2">
      <c r="A8" s="11" t="s">
        <v>8</v>
      </c>
      <c r="B8" s="12">
        <v>0</v>
      </c>
      <c r="C8" s="12">
        <v>20555458.050000001</v>
      </c>
    </row>
    <row r="9" spans="1:3" ht="11.25" customHeight="1" x14ac:dyDescent="0.2">
      <c r="A9" s="11" t="s">
        <v>9</v>
      </c>
      <c r="B9" s="12">
        <v>0</v>
      </c>
      <c r="C9" s="12">
        <v>0</v>
      </c>
    </row>
    <row r="10" spans="1:3" ht="11.25" customHeight="1" x14ac:dyDescent="0.2">
      <c r="A10" s="11" t="s">
        <v>10</v>
      </c>
      <c r="B10" s="12">
        <v>0</v>
      </c>
      <c r="C10" s="12">
        <v>0</v>
      </c>
    </row>
    <row r="11" spans="1:3" ht="11.25" customHeight="1" x14ac:dyDescent="0.2">
      <c r="A11" s="11" t="s">
        <v>11</v>
      </c>
      <c r="B11" s="12">
        <v>0</v>
      </c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12</v>
      </c>
      <c r="B13" s="9">
        <f>IF(B14+B15+B16+B17+B18+B19+B20+B21+B22-C14-C15-C16-C17-C18-C19-C20-C21-C22&gt;0,B14+B15+B16+B17+B18+B19+B20+B21+B22-C14-C15-C16-C17-C18-C19-C20-C21-C22,0)</f>
        <v>0</v>
      </c>
      <c r="C13" s="9">
        <f>IF(C14+C15+C16+C17+C18+C19+C20+C21+C22-B14-B15-B16-B17-B18-B19-B20-B21-B22&gt;0,C14+C15+C16+C17+C18+C19+C20+C21+C22-B14-B15-B16-B17-B18-B19-B20-B21-B22,0)</f>
        <v>24024722.550000004</v>
      </c>
    </row>
    <row r="14" spans="1:3" ht="11.25" customHeight="1" x14ac:dyDescent="0.2">
      <c r="A14" s="11" t="s">
        <v>13</v>
      </c>
      <c r="B14" s="12">
        <v>0</v>
      </c>
      <c r="C14" s="12">
        <v>0</v>
      </c>
    </row>
    <row r="15" spans="1:3" ht="11.25" customHeight="1" x14ac:dyDescent="0.2">
      <c r="A15" s="11" t="s">
        <v>14</v>
      </c>
      <c r="B15" s="12">
        <v>0</v>
      </c>
      <c r="C15" s="12">
        <v>26376971.969999999</v>
      </c>
    </row>
    <row r="16" spans="1:3" ht="11.25" customHeight="1" x14ac:dyDescent="0.2">
      <c r="A16" s="11" t="s">
        <v>15</v>
      </c>
      <c r="B16" s="12">
        <v>1084850.299999997</v>
      </c>
      <c r="C16" s="12">
        <v>0</v>
      </c>
    </row>
    <row r="17" spans="1:3" ht="11.25" customHeight="1" x14ac:dyDescent="0.2">
      <c r="A17" s="11" t="s">
        <v>16</v>
      </c>
      <c r="B17" s="12">
        <v>0</v>
      </c>
      <c r="C17" s="12">
        <v>1392426.1</v>
      </c>
    </row>
    <row r="18" spans="1:3" ht="11.25" customHeight="1" x14ac:dyDescent="0.2">
      <c r="A18" s="11" t="s">
        <v>17</v>
      </c>
      <c r="B18" s="12">
        <v>0</v>
      </c>
      <c r="C18" s="12">
        <v>292405.84000000003</v>
      </c>
    </row>
    <row r="19" spans="1:3" ht="11.25" customHeight="1" x14ac:dyDescent="0.2">
      <c r="A19" s="11" t="s">
        <v>18</v>
      </c>
      <c r="B19" s="12">
        <v>2952231.06</v>
      </c>
      <c r="C19" s="12">
        <v>0</v>
      </c>
    </row>
    <row r="20" spans="1:3" ht="11.25" customHeight="1" x14ac:dyDescent="0.2">
      <c r="A20" s="11" t="s">
        <v>19</v>
      </c>
      <c r="B20" s="12">
        <v>0</v>
      </c>
      <c r="C20" s="12">
        <v>0</v>
      </c>
    </row>
    <row r="21" spans="1:3" ht="11.25" customHeight="1" x14ac:dyDescent="0.2">
      <c r="A21" s="11" t="s">
        <v>20</v>
      </c>
      <c r="B21" s="12">
        <v>0</v>
      </c>
      <c r="C21" s="12">
        <v>0</v>
      </c>
    </row>
    <row r="22" spans="1:3" ht="11.25" customHeight="1" x14ac:dyDescent="0.2">
      <c r="A22" s="11" t="s">
        <v>21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22</v>
      </c>
      <c r="B24" s="9">
        <f>IF(B25+B35-C25-C35&gt;0,B25+B35-C25-C35,0)</f>
        <v>0</v>
      </c>
      <c r="C24" s="9">
        <f>IF(C25+C35-B25-B35&gt;0,C25+C35-B25-B35,0)</f>
        <v>9761722.979999993</v>
      </c>
    </row>
    <row r="25" spans="1:3" ht="11.25" customHeight="1" x14ac:dyDescent="0.2">
      <c r="A25" s="10" t="s">
        <v>23</v>
      </c>
      <c r="B25" s="9">
        <f>IF(B26+B27+B28+B29+B30+B31+B32+B33-C26-C27-C28-C29-C30-C31-C32-C33&gt;0,B26+B27+B28+B29+B30+B31+B32+B33-C26-C27-C28-C29-C30-C31-C32-C33,0)</f>
        <v>0</v>
      </c>
      <c r="C25" s="9">
        <f>IF(C26+C27+C28+C29+C30+C31+C32+C33-B26-B27-B28-B29-B30-B31-B32-B33&gt;0,C26+C27+C28+C29+C30+C31+C32+C33-B26-B27-B28-B29-B30-B31-B32-B33,0)</f>
        <v>9761722.979999993</v>
      </c>
    </row>
    <row r="26" spans="1:3" ht="11.25" customHeight="1" x14ac:dyDescent="0.2">
      <c r="A26" s="11" t="s">
        <v>24</v>
      </c>
      <c r="B26" s="12">
        <v>0</v>
      </c>
      <c r="C26" s="12">
        <v>9246325.5699999928</v>
      </c>
    </row>
    <row r="27" spans="1:3" ht="11.25" customHeight="1" x14ac:dyDescent="0.2">
      <c r="A27" s="11" t="s">
        <v>25</v>
      </c>
      <c r="B27" s="12">
        <v>0</v>
      </c>
      <c r="C27" s="12">
        <v>0</v>
      </c>
    </row>
    <row r="28" spans="1:3" ht="11.25" customHeight="1" x14ac:dyDescent="0.2">
      <c r="A28" s="11" t="s">
        <v>26</v>
      </c>
      <c r="B28" s="12">
        <v>0</v>
      </c>
      <c r="C28" s="12">
        <v>0</v>
      </c>
    </row>
    <row r="29" spans="1:3" ht="11.25" customHeight="1" x14ac:dyDescent="0.2">
      <c r="A29" s="11" t="s">
        <v>27</v>
      </c>
      <c r="B29" s="12">
        <v>0</v>
      </c>
      <c r="C29" s="12">
        <v>0</v>
      </c>
    </row>
    <row r="30" spans="1:3" ht="11.25" customHeight="1" x14ac:dyDescent="0.2">
      <c r="A30" s="11" t="s">
        <v>28</v>
      </c>
      <c r="B30" s="12">
        <v>0</v>
      </c>
      <c r="C30" s="12">
        <v>0</v>
      </c>
    </row>
    <row r="31" spans="1:3" ht="11.25" customHeight="1" x14ac:dyDescent="0.2">
      <c r="A31" s="11" t="s">
        <v>29</v>
      </c>
      <c r="B31" s="12">
        <v>0</v>
      </c>
      <c r="C31" s="12">
        <v>515397.41000000015</v>
      </c>
    </row>
    <row r="32" spans="1:3" ht="11.25" customHeight="1" x14ac:dyDescent="0.2">
      <c r="A32" s="11" t="s">
        <v>30</v>
      </c>
      <c r="B32" s="12">
        <v>0</v>
      </c>
      <c r="C32" s="12">
        <v>0</v>
      </c>
    </row>
    <row r="33" spans="1:3" ht="11.25" customHeight="1" x14ac:dyDescent="0.2">
      <c r="A33" s="11" t="s">
        <v>31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32</v>
      </c>
      <c r="B35" s="9">
        <f>IF(B36+B37+B38+B39+B40+B41-C36-C37-C38-C39-C40-C41&gt;0,B36+B37+B38+B39+B40+B41-C36-C37-C38-C39-C40-C41,0)</f>
        <v>0</v>
      </c>
      <c r="C35" s="9">
        <f>IF(C36+C37+C38+C39+C40+C41-B36-B37-B38-B39-B40-B41&gt;0,C36+C37+C38+C39+C40+C41-B36-B37-B38-B39-B40-B41,0)</f>
        <v>0</v>
      </c>
    </row>
    <row r="36" spans="1:3" ht="11.25" customHeight="1" x14ac:dyDescent="0.2">
      <c r="A36" s="11" t="s">
        <v>33</v>
      </c>
      <c r="B36" s="12">
        <v>0</v>
      </c>
      <c r="C36" s="12">
        <v>0</v>
      </c>
    </row>
    <row r="37" spans="1:3" ht="11.25" customHeight="1" x14ac:dyDescent="0.2">
      <c r="A37" s="11" t="s">
        <v>34</v>
      </c>
      <c r="B37" s="12">
        <v>0</v>
      </c>
      <c r="C37" s="12">
        <v>0</v>
      </c>
    </row>
    <row r="38" spans="1:3" ht="11.25" customHeight="1" x14ac:dyDescent="0.2">
      <c r="A38" s="11" t="s">
        <v>35</v>
      </c>
      <c r="B38" s="12">
        <v>0</v>
      </c>
      <c r="C38" s="12">
        <v>0</v>
      </c>
    </row>
    <row r="39" spans="1:3" ht="11.25" customHeight="1" x14ac:dyDescent="0.2">
      <c r="A39" s="11" t="s">
        <v>36</v>
      </c>
      <c r="B39" s="12">
        <v>0</v>
      </c>
      <c r="C39" s="12">
        <v>0</v>
      </c>
    </row>
    <row r="40" spans="1:3" ht="11.25" customHeight="1" x14ac:dyDescent="0.2">
      <c r="A40" s="11" t="s">
        <v>37</v>
      </c>
      <c r="B40" s="12">
        <v>0</v>
      </c>
      <c r="C40" s="12">
        <v>0</v>
      </c>
    </row>
    <row r="41" spans="1:3" ht="11.25" customHeight="1" x14ac:dyDescent="0.2">
      <c r="A41" s="11" t="s">
        <v>38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39</v>
      </c>
      <c r="B43" s="9">
        <f>IF(B45+B50+B57-C45-C50-C57&gt;0,B45+B50+B57-C45-C50-C57,0)</f>
        <v>43423887.550000012</v>
      </c>
      <c r="C43" s="9">
        <f>IF(C45+C50+C57-B45-B50-B57&gt;0,C45+C50+C57-B45-B50-B57,0)</f>
        <v>0</v>
      </c>
    </row>
    <row r="44" spans="1:3" s="4" customFormat="1" ht="11.25" customHeight="1" x14ac:dyDescent="0.2">
      <c r="A44" s="8"/>
      <c r="B44" s="12"/>
      <c r="C44" s="12"/>
    </row>
    <row r="45" spans="1:3" ht="11.25" customHeight="1" x14ac:dyDescent="0.2">
      <c r="A45" s="10" t="s">
        <v>40</v>
      </c>
      <c r="B45" s="9">
        <f>IF(B46+B47+B48-C46-C47-C48&gt;0,B46+B47+B48-C46-C47-C48,0)</f>
        <v>0</v>
      </c>
      <c r="C45" s="9">
        <f>IF(C46+C47+C48-B46-B47-B48&gt;0,C46+C47+C48-B46-B47-B48,0)</f>
        <v>0</v>
      </c>
    </row>
    <row r="46" spans="1:3" ht="11.25" customHeight="1" x14ac:dyDescent="0.2">
      <c r="A46" s="11" t="s">
        <v>41</v>
      </c>
      <c r="B46" s="12">
        <v>0</v>
      </c>
      <c r="C46" s="12">
        <v>0</v>
      </c>
    </row>
    <row r="47" spans="1:3" ht="11.25" customHeight="1" x14ac:dyDescent="0.2">
      <c r="A47" s="11" t="s">
        <v>42</v>
      </c>
      <c r="B47" s="12">
        <v>0</v>
      </c>
      <c r="C47" s="12">
        <v>0</v>
      </c>
    </row>
    <row r="48" spans="1:3" ht="11.25" customHeight="1" x14ac:dyDescent="0.2">
      <c r="A48" s="11" t="s">
        <v>43</v>
      </c>
      <c r="B48" s="12">
        <v>0</v>
      </c>
      <c r="C48" s="12">
        <v>0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44</v>
      </c>
      <c r="B50" s="9">
        <f>IF(B51+B52+B53+B54+B55-C51-C52-C53-C54-C55&gt;0,B51+B52+B53+B54+B55-C51-C52-C53-C54-C55,0)</f>
        <v>43423887.550000012</v>
      </c>
      <c r="C50" s="9">
        <f>IF(C51+C52+C53+C54+C55-B51-B52-B53-B54-B55&gt;0,C51+C52+C53+C54+C55-B51-B52-B53-B54-B55,0)</f>
        <v>0</v>
      </c>
    </row>
    <row r="51" spans="1:3" ht="11.25" customHeight="1" x14ac:dyDescent="0.2">
      <c r="A51" s="11" t="s">
        <v>45</v>
      </c>
      <c r="B51" s="12">
        <v>0</v>
      </c>
      <c r="C51" s="12">
        <v>114179.02999998629</v>
      </c>
    </row>
    <row r="52" spans="1:3" ht="11.25" customHeight="1" x14ac:dyDescent="0.2">
      <c r="A52" s="11" t="s">
        <v>46</v>
      </c>
      <c r="B52" s="12">
        <v>43538066.579999998</v>
      </c>
      <c r="C52" s="12">
        <v>0</v>
      </c>
    </row>
    <row r="53" spans="1:3" ht="11.25" customHeight="1" x14ac:dyDescent="0.2">
      <c r="A53" s="11" t="s">
        <v>47</v>
      </c>
      <c r="B53" s="12">
        <v>0</v>
      </c>
      <c r="C53" s="12">
        <v>0</v>
      </c>
    </row>
    <row r="54" spans="1:3" ht="11.25" customHeight="1" x14ac:dyDescent="0.2">
      <c r="A54" s="11" t="s">
        <v>48</v>
      </c>
      <c r="B54" s="12">
        <v>0</v>
      </c>
      <c r="C54" s="12">
        <v>0</v>
      </c>
    </row>
    <row r="55" spans="1:3" ht="11.25" customHeight="1" x14ac:dyDescent="0.2">
      <c r="A55" s="11" t="s">
        <v>49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50</v>
      </c>
      <c r="B57" s="9">
        <f>IF(B58+B59-C58-C59&gt;0,B58+B59-C58-C59,0)</f>
        <v>0</v>
      </c>
      <c r="C57" s="9">
        <f>IF(C58+C59-B58-B59&gt;0,C58+C59-B58-B59,0)</f>
        <v>0</v>
      </c>
    </row>
    <row r="58" spans="1:3" ht="11.25" customHeight="1" x14ac:dyDescent="0.2">
      <c r="A58" s="11" t="s">
        <v>51</v>
      </c>
      <c r="B58" s="12">
        <v>0</v>
      </c>
      <c r="C58" s="12">
        <v>0</v>
      </c>
    </row>
    <row r="59" spans="1:3" ht="11.25" customHeight="1" x14ac:dyDescent="0.2">
      <c r="A59" s="11" t="s">
        <v>52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8" t="s">
        <v>53</v>
      </c>
      <c r="B62" s="19"/>
      <c r="C62" s="19"/>
    </row>
    <row r="69" spans="2:2" x14ac:dyDescent="0.2">
      <c r="B69" s="5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Carlo Mota</cp:lastModifiedBy>
  <cp:revision/>
  <cp:lastPrinted>2024-07-17T16:49:35Z</cp:lastPrinted>
  <dcterms:created xsi:type="dcterms:W3CDTF">2012-12-11T20:26:08Z</dcterms:created>
  <dcterms:modified xsi:type="dcterms:W3CDTF">2025-02-07T15:20:52Z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